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PROCESOS  PDOT-2020-2021-2022-2023\2023\2023\TRANSPARENCIA ENERO-DICIEMBE - 2023\11-NOVIEMBRE\11. Contrato de crédito externos o internos\"/>
    </mc:Choice>
  </mc:AlternateContent>
  <xr:revisionPtr revIDLastSave="0" documentId="13_ncr:1_{758963E3-54DA-467D-B008-3E1BBC45CD4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Conjunto de datos" sheetId="2" r:id="rId1"/>
  </sheets>
  <calcPr calcId="191029"/>
  <extLst>
    <ext uri="GoogleSheetsCustomDataVersion2">
      <go:sheetsCustomData xmlns:go="http://customooxmlschemas.google.com/" r:id="rId8" roundtripDataChecksum="keoP8u/Em1kXpkXzDRHRPzYllltiUA30s3oyMVCQUSQ="/>
    </ext>
  </extLst>
</workbook>
</file>

<file path=xl/calcChain.xml><?xml version="1.0" encoding="utf-8"?>
<calcChain xmlns="http://schemas.openxmlformats.org/spreadsheetml/2006/main">
  <c r="L10" i="2" l="1"/>
  <c r="L5" i="2"/>
  <c r="L4" i="2"/>
  <c r="L9" i="2"/>
  <c r="L11" i="2" l="1"/>
  <c r="M11" i="2" s="1"/>
  <c r="M10" i="2"/>
  <c r="K9" i="2"/>
  <c r="M9" i="2" s="1"/>
  <c r="L8" i="2"/>
  <c r="M8" i="2" s="1"/>
  <c r="L7" i="2"/>
  <c r="M7" i="2" s="1"/>
  <c r="M6" i="2"/>
  <c r="L6" i="2"/>
  <c r="M5" i="2"/>
  <c r="M4" i="2"/>
</calcChain>
</file>

<file path=xl/sharedStrings.xml><?xml version="1.0" encoding="utf-8"?>
<sst xmlns="http://schemas.openxmlformats.org/spreadsheetml/2006/main" count="109" uniqueCount="64">
  <si>
    <t>Tipo de Contrato</t>
  </si>
  <si>
    <t xml:space="preserve">Objeto </t>
  </si>
  <si>
    <t>Fecha de suscripción o renovación</t>
  </si>
  <si>
    <t>Nombre Deudor</t>
  </si>
  <si>
    <t>Nombre Acreedor</t>
  </si>
  <si>
    <t>Nombre Ejecutor</t>
  </si>
  <si>
    <t>Tasa de Interés (%)</t>
  </si>
  <si>
    <t>Plazo</t>
  </si>
  <si>
    <t>Fondos con los que se cancelará la obligación crediticia</t>
  </si>
  <si>
    <t>Enlace para descargar el contrato de crédito externo o interno</t>
  </si>
  <si>
    <t>Monto del préstamo o contrato</t>
  </si>
  <si>
    <t>Desembolsos efectuados</t>
  </si>
  <si>
    <t>Desembolsos por efectuar</t>
  </si>
  <si>
    <t>Crédito externo</t>
  </si>
  <si>
    <t>Crédito interno</t>
  </si>
  <si>
    <t>BID - Alcantarillado sanitario y pluvial</t>
  </si>
  <si>
    <t>30/09/2014</t>
  </si>
  <si>
    <t>G.A.D. Municipal de Milagro</t>
  </si>
  <si>
    <t>BID</t>
  </si>
  <si>
    <t>Hidaldo e Hidalgo</t>
  </si>
  <si>
    <t>15 años</t>
  </si>
  <si>
    <t>Recursos Fiscales, No Reembolsables</t>
  </si>
  <si>
    <t>CONTRATO 45040</t>
  </si>
  <si>
    <t>Implementación de obras de alcantarillado sanitario  y pluvial en varios sectores de la ciudad de San Francisco de Milagro, Provincia del Guayas - 20846</t>
  </si>
  <si>
    <t>05/03/2012</t>
  </si>
  <si>
    <t>GAD Municipal de Milagro</t>
  </si>
  <si>
    <t>Banco de Desarrollo del Ecuador</t>
  </si>
  <si>
    <t>Consorcio Contruvalero Constanti</t>
  </si>
  <si>
    <t>10 años</t>
  </si>
  <si>
    <t>CONTRATO 20846</t>
  </si>
  <si>
    <t>7.76%</t>
  </si>
  <si>
    <t>Recursos Fiscales, Reembolsables</t>
  </si>
  <si>
    <t>CONTRATO 45825 - 20846</t>
  </si>
  <si>
    <t>Financiar la construcción de redes de alcantarillado sanitario  y pluvial (obras complementarias) sector suroeste, identificada como etapa I; norte y sureste identificada como etapa II de la ciudad de  la ciudad de San Francisco  de Milagro, cantón Milagro, provincia  del Guayas - 45036</t>
  </si>
  <si>
    <t>8.04%</t>
  </si>
  <si>
    <t>CONTRATO 45826 - 45036</t>
  </si>
  <si>
    <t>Construcción de cinco parques recreacionales en el área urbana de la ciudad de Milagro, cantón Milagro, provincia  del Guayas - 45347</t>
  </si>
  <si>
    <t>25/10/2016</t>
  </si>
  <si>
    <t>Thinicorp</t>
  </si>
  <si>
    <t>7.75%</t>
  </si>
  <si>
    <t>CONTRATO 45347</t>
  </si>
  <si>
    <t>Rehabilitación y mejoramiento de vías urbanas del sector sur-oeste  de la ciudad de Milagro, cantón Milagro, provincia  del Guayas - 45323</t>
  </si>
  <si>
    <t>31/10/2016</t>
  </si>
  <si>
    <t>Constanti S.A.</t>
  </si>
  <si>
    <t>CONTRATO 45323</t>
  </si>
  <si>
    <t>Construcción de la bahía comercial mi lindo Milagro, cantón Milagro, provincia  del Guayas - 45438</t>
  </si>
  <si>
    <t>20/10/2017</t>
  </si>
  <si>
    <t>Constructora de Diseños Productivos Construdipro S.A.</t>
  </si>
  <si>
    <t>8.00%</t>
  </si>
  <si>
    <t>CONTRATO 45438</t>
  </si>
  <si>
    <t>Pavimentación asfáltica,  de hormigón rígido, adoquinado, construcción de aceras, bordillos  y obras complementarias en las calles de los sectores norte, este, centro y sur-este del cantón Milagro, provincia  del Guayas - 02-2019</t>
  </si>
  <si>
    <t>24/07/2018</t>
  </si>
  <si>
    <t>Cadmecorp Asociados S.A.</t>
  </si>
  <si>
    <t>8.20%</t>
  </si>
  <si>
    <t>2 años</t>
  </si>
  <si>
    <t>CONTRATO 02-2019</t>
  </si>
  <si>
    <t>Fondo BEDE – Multisectorial - construcción para la terminación de la Terminal Terrestre Municipal del Cantón Milagro,  solo interés - 45569</t>
  </si>
  <si>
    <t>06/12/2019</t>
  </si>
  <si>
    <t>CONTRATO 45863 - 45569</t>
  </si>
  <si>
    <t>Financiar  la adquisición de raciones alimenticias: insumos y materiales para prevención del covid-19, tratamiento, manipulación y disposición final de cadáveres; de la acción de emergencia en el cantón Milagro</t>
  </si>
  <si>
    <t>14/05/2020</t>
  </si>
  <si>
    <t xml:space="preserve">Gallegos Olaya Gabriela Elizabeth, 
Medicicorp Farmacos Medicifarm S.A
</t>
  </si>
  <si>
    <t>7 años</t>
  </si>
  <si>
    <t>CONTRATO 45787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</si>
</sst>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([$$-300A]\ * #,##0.00_);_([$$-300A]\ * \(#,##0.00\);_([$$-300A]\ * &quot;-&quot;??_);_(@_)"/>
    <numFmt numFmtId="165" formatCode="_(&quot;$&quot;\ * #,##0.00_);_(&quot;$&quot;\ * \(#,##0.00\);_(&quot;$&quot;\ * &quot;-&quot;??_);_(@_)"/>
  </numFmts>
  <fonts count="6" x14ac:knownFonts="1">
    <font>
      <sz val="11"/>
      <color theme="1"/>
      <name val="Calibri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0" fontId="5" fillId="0" borderId="1" xfId="3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3" fillId="3" borderId="2" xfId="1" applyNumberFormat="1" applyFill="1" applyBorder="1" applyAlignment="1">
      <alignment horizontal="center" vertical="center" wrapText="1"/>
    </xf>
    <xf numFmtId="9" fontId="5" fillId="0" borderId="1" xfId="3" applyFont="1" applyBorder="1" applyAlignment="1">
      <alignment horizontal="center" vertical="center" wrapText="1"/>
    </xf>
    <xf numFmtId="164" fontId="5" fillId="0" borderId="1" xfId="2" applyNumberFormat="1" applyFont="1" applyBorder="1" applyAlignment="1">
      <alignment horizontal="left" vertical="center" wrapText="1"/>
    </xf>
    <xf numFmtId="165" fontId="5" fillId="0" borderId="1" xfId="2" applyNumberFormat="1" applyFont="1" applyBorder="1" applyAlignment="1">
      <alignment horizontal="left" vertical="center" wrapText="1"/>
    </xf>
    <xf numFmtId="165" fontId="5" fillId="0" borderId="1" xfId="2" applyNumberFormat="1" applyFont="1" applyBorder="1" applyAlignment="1">
      <alignment horizontal="center" vertical="center" wrapText="1"/>
    </xf>
    <xf numFmtId="165" fontId="5" fillId="0" borderId="1" xfId="2" applyNumberFormat="1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10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3" xfId="1" applyBorder="1" applyAlignment="1">
      <alignment horizontal="center" vertical="center" wrapText="1"/>
    </xf>
    <xf numFmtId="164" fontId="5" fillId="0" borderId="3" xfId="2" applyNumberFormat="1" applyFont="1" applyBorder="1" applyAlignment="1">
      <alignment horizontal="left" vertical="center" wrapText="1"/>
    </xf>
    <xf numFmtId="165" fontId="5" fillId="0" borderId="3" xfId="2" applyNumberFormat="1" applyFont="1" applyBorder="1" applyAlignment="1">
      <alignment horizontal="left" vertical="center" wrapText="1"/>
    </xf>
    <xf numFmtId="165" fontId="5" fillId="0" borderId="3" xfId="2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10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1" applyBorder="1" applyAlignment="1">
      <alignment horizontal="center" vertical="center" wrapText="1"/>
    </xf>
    <xf numFmtId="164" fontId="5" fillId="0" borderId="2" xfId="2" applyNumberFormat="1" applyFont="1" applyBorder="1" applyAlignment="1">
      <alignment horizontal="left" vertical="center" wrapText="1"/>
    </xf>
    <xf numFmtId="165" fontId="5" fillId="0" borderId="2" xfId="2" applyNumberFormat="1" applyFont="1" applyBorder="1" applyAlignment="1">
      <alignment horizontal="left" vertical="center" wrapText="1"/>
    </xf>
    <xf numFmtId="165" fontId="5" fillId="0" borderId="2" xfId="2" applyNumberFormat="1" applyFont="1" applyBorder="1" applyAlignment="1">
      <alignment horizontal="center" vertical="center" wrapText="1"/>
    </xf>
    <xf numFmtId="2" fontId="5" fillId="0" borderId="1" xfId="2" applyNumberFormat="1" applyFont="1" applyBorder="1" applyAlignment="1">
      <alignment horizontal="right" vertical="center" wrapText="1"/>
    </xf>
  </cellXfs>
  <cellStyles count="4">
    <cellStyle name="Hipervínculo" xfId="1" builtinId="8"/>
    <cellStyle name="Millares" xfId="2" builtinId="3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ilagro.gob.ec/archivos/pdf/lotaip/literall/002-2019.pdf" TargetMode="External"/><Relationship Id="rId3" Type="http://schemas.openxmlformats.org/officeDocument/2006/relationships/hyperlink" Target="https://milagro.gob.ec/archivos/pdf/lotaip/literall/20846_45825.pdf" TargetMode="External"/><Relationship Id="rId7" Type="http://schemas.openxmlformats.org/officeDocument/2006/relationships/hyperlink" Target="http://milagro.gob.ec/archivos/pdf/lotaip/literall/45438.pdf" TargetMode="External"/><Relationship Id="rId2" Type="http://schemas.openxmlformats.org/officeDocument/2006/relationships/hyperlink" Target="http://milagro.gob.ec/archivos/pdf/lotaip/literall/20846.pdf" TargetMode="External"/><Relationship Id="rId1" Type="http://schemas.openxmlformats.org/officeDocument/2006/relationships/hyperlink" Target="http://milagro.gob.ec/archivos/pdf/lotaip/literall/45040.pdf" TargetMode="External"/><Relationship Id="rId6" Type="http://schemas.openxmlformats.org/officeDocument/2006/relationships/hyperlink" Target="http://milagro.gob.ec/archivos/pdf/lotaip/literall/45347.pdf" TargetMode="External"/><Relationship Id="rId5" Type="http://schemas.openxmlformats.org/officeDocument/2006/relationships/hyperlink" Target="http://milagro.gob.ec/archivos/pdf/lotaip/literall/45323.pdf" TargetMode="External"/><Relationship Id="rId10" Type="http://schemas.openxmlformats.org/officeDocument/2006/relationships/hyperlink" Target="https://milagro.gob.ec/archivos/pdf/lotaip/literall/45787-mayo2021.pdf" TargetMode="External"/><Relationship Id="rId4" Type="http://schemas.openxmlformats.org/officeDocument/2006/relationships/hyperlink" Target="https://milagro.gob.ec/archivos/pdf/lotaip/literall/45036_45826.pdf" TargetMode="External"/><Relationship Id="rId9" Type="http://schemas.openxmlformats.org/officeDocument/2006/relationships/hyperlink" Target="https://milagro.gob.ec/archivos/pdf/lotaip/literall/45569-45863-mayo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93"/>
  <sheetViews>
    <sheetView tabSelected="1" zoomScale="60" zoomScaleNormal="60" workbookViewId="0">
      <selection activeCell="L11" sqref="L11"/>
    </sheetView>
  </sheetViews>
  <sheetFormatPr baseColWidth="10" defaultColWidth="14.42578125" defaultRowHeight="15" customHeight="1" x14ac:dyDescent="0.25"/>
  <cols>
    <col min="1" max="1" width="20.140625" customWidth="1"/>
    <col min="2" max="2" width="32.7109375" customWidth="1"/>
    <col min="3" max="3" width="24.140625" customWidth="1"/>
    <col min="4" max="4" width="16.85546875" customWidth="1"/>
    <col min="5" max="5" width="19.28515625" customWidth="1"/>
    <col min="6" max="6" width="23.85546875" customWidth="1"/>
    <col min="7" max="8" width="10" customWidth="1"/>
    <col min="9" max="9" width="22.140625" customWidth="1"/>
    <col min="10" max="10" width="44" customWidth="1"/>
    <col min="11" max="11" width="25.5703125" customWidth="1"/>
    <col min="12" max="12" width="20" customWidth="1"/>
    <col min="13" max="13" width="21.28515625" customWidth="1"/>
    <col min="14" max="15" width="10" customWidth="1"/>
  </cols>
  <sheetData>
    <row r="1" spans="1:15" ht="67.5" customHeight="1" x14ac:dyDescent="0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1"/>
      <c r="O1" s="1"/>
    </row>
    <row r="2" spans="1:15" ht="97.5" customHeight="1" x14ac:dyDescent="0.25">
      <c r="A2" s="4" t="s">
        <v>13</v>
      </c>
      <c r="B2" s="7" t="s">
        <v>15</v>
      </c>
      <c r="C2" s="8" t="s">
        <v>16</v>
      </c>
      <c r="D2" s="7" t="s">
        <v>17</v>
      </c>
      <c r="E2" s="7" t="s">
        <v>18</v>
      </c>
      <c r="F2" s="7" t="s">
        <v>19</v>
      </c>
      <c r="G2" s="9">
        <v>0</v>
      </c>
      <c r="H2" s="10" t="s">
        <v>20</v>
      </c>
      <c r="I2" s="5" t="s">
        <v>21</v>
      </c>
      <c r="J2" s="11" t="s">
        <v>22</v>
      </c>
      <c r="K2" s="13">
        <v>9966206.3499999996</v>
      </c>
      <c r="L2" s="32">
        <v>0</v>
      </c>
      <c r="M2" s="32">
        <v>0</v>
      </c>
      <c r="N2" s="1"/>
      <c r="O2" s="1"/>
    </row>
    <row r="3" spans="1:15" ht="88.5" customHeight="1" x14ac:dyDescent="0.25">
      <c r="A3" s="4" t="s">
        <v>14</v>
      </c>
      <c r="B3" s="7" t="s">
        <v>23</v>
      </c>
      <c r="C3" s="10" t="s">
        <v>24</v>
      </c>
      <c r="D3" s="7" t="s">
        <v>25</v>
      </c>
      <c r="E3" s="7" t="s">
        <v>26</v>
      </c>
      <c r="F3" s="7" t="s">
        <v>27</v>
      </c>
      <c r="G3" s="9">
        <v>0</v>
      </c>
      <c r="H3" s="10" t="s">
        <v>28</v>
      </c>
      <c r="I3" s="5" t="s">
        <v>21</v>
      </c>
      <c r="J3" s="6" t="s">
        <v>29</v>
      </c>
      <c r="K3" s="13">
        <v>7404722.25</v>
      </c>
      <c r="L3" s="32">
        <v>0</v>
      </c>
      <c r="M3" s="32">
        <v>0</v>
      </c>
      <c r="N3" s="1"/>
      <c r="O3" s="1"/>
    </row>
    <row r="4" spans="1:15" ht="75" x14ac:dyDescent="0.25">
      <c r="A4" s="4" t="s">
        <v>14</v>
      </c>
      <c r="B4" s="7" t="s">
        <v>23</v>
      </c>
      <c r="C4" s="10" t="s">
        <v>24</v>
      </c>
      <c r="D4" s="7" t="s">
        <v>25</v>
      </c>
      <c r="E4" s="7" t="s">
        <v>26</v>
      </c>
      <c r="F4" s="7" t="s">
        <v>27</v>
      </c>
      <c r="G4" s="12" t="s">
        <v>30</v>
      </c>
      <c r="H4" s="10" t="s">
        <v>28</v>
      </c>
      <c r="I4" s="5" t="s">
        <v>31</v>
      </c>
      <c r="J4" s="6" t="s">
        <v>32</v>
      </c>
      <c r="K4" s="13">
        <v>12530850.23</v>
      </c>
      <c r="L4" s="14">
        <f>8246064.39+157354.35+157354+157354.35+157354.35+157354.35+157354.35+8251.69+53930.94+108122.37+53949.25+53930.94+53930.94+53930.94+53930.94+53930.94+53930.94+53930.94+13883.62+150+21317.34+13190.1+5389.88+108.39+53930.94+53938.66+53930.94+53973+54130.63+108039.59+80.71+54029.53+54104.88+108053.36+107.66+54105.05+108141.28+297.58+108399.85+11134.15+151313.77+53930.93+53930.94+53930.93+53930.93+36.03</f>
        <v>11089471.639999991</v>
      </c>
      <c r="M4" s="14">
        <f t="shared" ref="M4:M11" si="0">K4-L4</f>
        <v>1441378.5900000092</v>
      </c>
      <c r="N4" s="1"/>
      <c r="O4" s="1"/>
    </row>
    <row r="5" spans="1:15" ht="150" x14ac:dyDescent="0.25">
      <c r="A5" s="4" t="s">
        <v>14</v>
      </c>
      <c r="B5" s="7" t="s">
        <v>33</v>
      </c>
      <c r="C5" s="10" t="s">
        <v>16</v>
      </c>
      <c r="D5" s="7" t="s">
        <v>25</v>
      </c>
      <c r="E5" s="7" t="s">
        <v>26</v>
      </c>
      <c r="F5" s="7" t="s">
        <v>27</v>
      </c>
      <c r="G5" s="10" t="s">
        <v>34</v>
      </c>
      <c r="H5" s="10" t="s">
        <v>20</v>
      </c>
      <c r="I5" s="5" t="s">
        <v>31</v>
      </c>
      <c r="J5" s="6" t="s">
        <v>35</v>
      </c>
      <c r="K5" s="13">
        <v>4982822.41</v>
      </c>
      <c r="L5" s="14">
        <f>952181.28+48464.66+48464.66+48464.66+48464.66+48464.65+48464.66+36920.09+73876.91+36928.01+36920.09+36920.09+36920.09+36920.09+36920.09+36920.09+36920.09+8157.01+2314.55+10435.28+11842.5+4170.75+58.1+36920.1+36922.93+36937.25+36925.82+20+37019.73+73905.56+32393.01+36956.41+36984.19+73910.76+38.89+36951.89+73943.25+109.81+74071.6+110958.33+36920.1+36920.09+36920.1+36920.09+13.33</f>
        <v>2568776.3000000007</v>
      </c>
      <c r="M5" s="14">
        <f t="shared" si="0"/>
        <v>2414046.1099999994</v>
      </c>
      <c r="N5" s="1"/>
      <c r="O5" s="1"/>
    </row>
    <row r="6" spans="1:15" ht="75" x14ac:dyDescent="0.25">
      <c r="A6" s="4" t="s">
        <v>14</v>
      </c>
      <c r="B6" s="7" t="s">
        <v>36</v>
      </c>
      <c r="C6" s="10" t="s">
        <v>37</v>
      </c>
      <c r="D6" s="7" t="s">
        <v>25</v>
      </c>
      <c r="E6" s="7" t="s">
        <v>26</v>
      </c>
      <c r="F6" s="7" t="s">
        <v>38</v>
      </c>
      <c r="G6" s="10" t="s">
        <v>39</v>
      </c>
      <c r="H6" s="10" t="s">
        <v>28</v>
      </c>
      <c r="I6" s="5" t="s">
        <v>31</v>
      </c>
      <c r="J6" s="6" t="s">
        <v>40</v>
      </c>
      <c r="K6" s="13">
        <v>525243.14</v>
      </c>
      <c r="L6" s="14">
        <f>90475.79+6385.04+6385.04+6385.04+6385.04+6385.04+6385.04+7230.22+7230.22+7230.22+7232.71+7237.5+7230.22+7244.04+7230.22+7230.22+7230.22+7236.78+6563.47+6563.78+6564.35+6563.47+7.76+6574.21+6568.38+6572.37+6574.42+6569.49+6580.94+6576.66+6574.71+6572.72+6567.62+6571.8+6570.83+6574+13136.5+6616.73+13202.95+19773.1+6563.47+6563.48+6563.47+6563.48</f>
        <v>399042.75999999983</v>
      </c>
      <c r="M6" s="14">
        <f t="shared" si="0"/>
        <v>126200.38000000018</v>
      </c>
      <c r="N6" s="1"/>
      <c r="O6" s="1"/>
    </row>
    <row r="7" spans="1:15" ht="75" x14ac:dyDescent="0.25">
      <c r="A7" s="4" t="s">
        <v>14</v>
      </c>
      <c r="B7" s="7" t="s">
        <v>41</v>
      </c>
      <c r="C7" s="10" t="s">
        <v>42</v>
      </c>
      <c r="D7" s="7" t="s">
        <v>25</v>
      </c>
      <c r="E7" s="7" t="s">
        <v>26</v>
      </c>
      <c r="F7" s="7" t="s">
        <v>43</v>
      </c>
      <c r="G7" s="10" t="s">
        <v>39</v>
      </c>
      <c r="H7" s="10" t="s">
        <v>28</v>
      </c>
      <c r="I7" s="5" t="s">
        <v>31</v>
      </c>
      <c r="J7" s="6" t="s">
        <v>44</v>
      </c>
      <c r="K7" s="13">
        <v>1140184.81</v>
      </c>
      <c r="L7" s="14">
        <f>229992.16+13744.06+13744.06+13744.06+13744.06+13744.06+13744.07+15530.37+15530.37+15530.37+15530.37+15530.37+15534.42+15530.37+15561.19+15532.44+15532.44+15530.37+15547.19+14160.62+14160.62+8476.92+14160.62+19.45+14186.73+14173.77+14182.66+14177.83+14176.26+14201.84+14192.28+14190.22+14183.52+14169.89+28342.12+4.17+14186.47+28344.91+4060.17+10221.26+28493.05+42668.65+14160.62+14160.62+14160.62+14160.62</f>
        <v>904653.31000000017</v>
      </c>
      <c r="M7" s="14">
        <f t="shared" si="0"/>
        <v>235531.49999999988</v>
      </c>
      <c r="N7" s="1"/>
      <c r="O7" s="1"/>
    </row>
    <row r="8" spans="1:15" ht="45" x14ac:dyDescent="0.25">
      <c r="A8" s="4" t="s">
        <v>14</v>
      </c>
      <c r="B8" s="7" t="s">
        <v>45</v>
      </c>
      <c r="C8" s="10" t="s">
        <v>46</v>
      </c>
      <c r="D8" s="7" t="s">
        <v>25</v>
      </c>
      <c r="E8" s="7" t="s">
        <v>26</v>
      </c>
      <c r="F8" s="7" t="s">
        <v>47</v>
      </c>
      <c r="G8" s="10" t="s">
        <v>48</v>
      </c>
      <c r="H8" s="10" t="s">
        <v>28</v>
      </c>
      <c r="I8" s="5" t="s">
        <v>31</v>
      </c>
      <c r="J8" s="6" t="s">
        <v>49</v>
      </c>
      <c r="K8" s="13">
        <v>1952626.81</v>
      </c>
      <c r="L8" s="15">
        <f>157311.84+24150+24150+24150+24150+24150+24150+27567.78+27567.78+27+567.77+27567.77+27574.12+27567.78+27613.05+27567.77+27567.78+27567.78+27587.69+24699.44+24699.44+24706.23+24699.44+23.88+24733.78+24713.28+24727.27+24734.46+24717.09+24757.31+24742.31+24731.83+24728.4+24714.06+24725.12+24736.38+24732.91+24729.41+24699.44+24879.52+49663.09+74283.06+24699.44+24699.44+24701.75</f>
        <v>1271233.69</v>
      </c>
      <c r="M8" s="15">
        <f t="shared" si="0"/>
        <v>681393.12000000011</v>
      </c>
      <c r="N8" s="1"/>
      <c r="O8" s="1"/>
    </row>
    <row r="9" spans="1:15" ht="120" x14ac:dyDescent="0.25">
      <c r="A9" s="4" t="s">
        <v>14</v>
      </c>
      <c r="B9" s="7" t="s">
        <v>50</v>
      </c>
      <c r="C9" s="10" t="s">
        <v>51</v>
      </c>
      <c r="D9" s="7" t="s">
        <v>25</v>
      </c>
      <c r="E9" s="7" t="s">
        <v>17</v>
      </c>
      <c r="F9" s="7" t="s">
        <v>52</v>
      </c>
      <c r="G9" s="10" t="s">
        <v>53</v>
      </c>
      <c r="H9" s="10" t="s">
        <v>54</v>
      </c>
      <c r="I9" s="5" t="s">
        <v>31</v>
      </c>
      <c r="J9" s="6" t="s">
        <v>55</v>
      </c>
      <c r="K9" s="13">
        <f>6553548+1692989.57</f>
        <v>8246537.5700000003</v>
      </c>
      <c r="L9" s="16">
        <f>(44782.58*12)+160607.72+90235.3+70371.92+164256.38+164257.38+164257.38+147428.43+163624.92+164257.38+233960.88+164257.38+328514.76+164257.38+981.26+327533.5+164257.38+164257.38+11375.08+152882.3+537.02+164257.38+164257.38+76557.53+136054.27+164257.38+164257.38+164257.38+164257.38+164257.38+164257.38+177544.69+150969.27+164257.38+328514.76+145945.8+7204.16+340071.58+148989.57+179390.2+362102.91+130804.47+92530.67+47566.29</f>
        <v>7342064.6799999988</v>
      </c>
      <c r="M9" s="14">
        <f t="shared" si="0"/>
        <v>904472.89000000153</v>
      </c>
      <c r="N9" s="1"/>
      <c r="O9" s="1"/>
    </row>
    <row r="10" spans="1:15" ht="75" x14ac:dyDescent="0.25">
      <c r="A10" s="4" t="s">
        <v>14</v>
      </c>
      <c r="B10" s="17" t="s">
        <v>56</v>
      </c>
      <c r="C10" s="18" t="s">
        <v>57</v>
      </c>
      <c r="D10" s="17" t="s">
        <v>25</v>
      </c>
      <c r="E10" s="17" t="s">
        <v>26</v>
      </c>
      <c r="F10" s="17" t="s">
        <v>47</v>
      </c>
      <c r="G10" s="19">
        <v>8.2500000000000004E-2</v>
      </c>
      <c r="H10" s="20" t="s">
        <v>28</v>
      </c>
      <c r="I10" s="5" t="s">
        <v>31</v>
      </c>
      <c r="J10" s="21" t="s">
        <v>58</v>
      </c>
      <c r="K10" s="22">
        <v>11426822.390000001</v>
      </c>
      <c r="L10" s="23">
        <f>31423.76+31423.76+39279.7+41808.38+52619.82+31423.76+31423.76+31423.76+31423.76+34816.99+34935.88+34935.88+35288.2+12983.64+170.05+20680.9+1774.66+35439.2+35439.2+72530.51+75774.73+4789.22+13320.32+169281.3+19037.64+61698.14+46892.27+113889.31+223972.41+39410.96+85973.36+251634.5+3185.49+81916.1+270984.71+139451.75+285809.02+142191.7+142191.7+142191.7+142191.7+6274.67</f>
        <v>3103308.2700000009</v>
      </c>
      <c r="M10" s="24">
        <f t="shared" si="0"/>
        <v>8323514.1199999992</v>
      </c>
      <c r="N10" s="1"/>
      <c r="O10" s="1"/>
    </row>
    <row r="11" spans="1:15" ht="105" x14ac:dyDescent="0.25">
      <c r="A11" s="4" t="s">
        <v>14</v>
      </c>
      <c r="B11" s="25" t="s">
        <v>59</v>
      </c>
      <c r="C11" s="8" t="s">
        <v>60</v>
      </c>
      <c r="D11" s="25" t="s">
        <v>25</v>
      </c>
      <c r="E11" s="25" t="s">
        <v>26</v>
      </c>
      <c r="F11" s="25" t="s">
        <v>61</v>
      </c>
      <c r="G11" s="26">
        <v>7.1099999999999997E-2</v>
      </c>
      <c r="H11" s="27" t="s">
        <v>62</v>
      </c>
      <c r="I11" s="5" t="s">
        <v>31</v>
      </c>
      <c r="J11" s="28" t="s">
        <v>63</v>
      </c>
      <c r="K11" s="29">
        <v>250000</v>
      </c>
      <c r="L11" s="30">
        <f>2048.78+2053.02+2049.04+2049.04+2048.78+3540.1+3534.46+3534.46+3534.46+3534.46+4.24+3540.14+3537.32+3539.25+3540.24+3537.84+3543.4+3541.33+3540.87+3539.43+3536.46+3538.97+3540.53+3539.54+7074.03+3555.41+7111.93+10643.63+3534.46+3534.46+3534.46+3534.46</f>
        <v>116469.00000000003</v>
      </c>
      <c r="M11" s="31">
        <f t="shared" si="0"/>
        <v>133530.99999999997</v>
      </c>
      <c r="N11" s="1"/>
      <c r="O11" s="1"/>
    </row>
    <row r="12" spans="1:15" ht="15.7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5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5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5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5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5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1:15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1:15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1:15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1:15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1:15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1:15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1:15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1:15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1:15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1:15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1:15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1:15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1:15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1:15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1:15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1:15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1:15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1:15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1:15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1:15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1:15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1:15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1:15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spans="1:15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spans="1:15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spans="1:15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 spans="1:15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</row>
    <row r="971" spans="1:15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</row>
    <row r="972" spans="1:15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</row>
    <row r="973" spans="1:15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</row>
    <row r="974" spans="1:15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</row>
    <row r="975" spans="1:15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</row>
    <row r="976" spans="1:15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</row>
    <row r="977" spans="1:15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</row>
    <row r="978" spans="1:15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</row>
    <row r="979" spans="1:15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</row>
    <row r="980" spans="1:15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</row>
    <row r="981" spans="1:15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</row>
    <row r="982" spans="1:15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</row>
    <row r="983" spans="1:15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</row>
    <row r="984" spans="1:15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</row>
    <row r="985" spans="1:15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</row>
    <row r="986" spans="1:15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</row>
    <row r="987" spans="1:15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</row>
    <row r="988" spans="1:15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</row>
    <row r="989" spans="1:15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</row>
    <row r="990" spans="1:15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</row>
    <row r="991" spans="1:15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</row>
    <row r="992" spans="1:15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</row>
    <row r="993" spans="1:15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</row>
  </sheetData>
  <hyperlinks>
    <hyperlink ref="J2" r:id="rId1" tooltip="CONTRATO 45040" xr:uid="{8714F84E-49B8-4026-BC9A-E10ADB086B61}"/>
    <hyperlink ref="J3" r:id="rId2" xr:uid="{F539450D-841A-4C88-B608-1D29C290EC3B}"/>
    <hyperlink ref="J4" r:id="rId3" xr:uid="{C868BEDB-A81A-4CAA-A270-15A8D904CCEC}"/>
    <hyperlink ref="J5" r:id="rId4" xr:uid="{C4B5DE41-45D2-4207-84C1-2CE685B7069A}"/>
    <hyperlink ref="J7" r:id="rId5" xr:uid="{CA32E2BA-5324-40E7-8336-49156D24A7DC}"/>
    <hyperlink ref="J6" r:id="rId6" xr:uid="{5F69BCAF-3B30-411B-9B78-78076D337484}"/>
    <hyperlink ref="J8" r:id="rId7" xr:uid="{689C2079-C293-456F-ABB5-43BDC7E05ED5}"/>
    <hyperlink ref="J9" r:id="rId8" xr:uid="{6A9CA512-176E-4697-A3AE-E0B091729B4C}"/>
    <hyperlink ref="J10" r:id="rId9" xr:uid="{54965E37-7DBB-408B-B399-F6137AD6193C}"/>
    <hyperlink ref="J11" r:id="rId10" xr:uid="{E3163C90-3BE4-4A72-BB07-DFE3DA05C819}"/>
  </hyperlink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Conjunto de 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Cinthia Saragocin</cp:lastModifiedBy>
  <dcterms:created xsi:type="dcterms:W3CDTF">2011-04-19T14:59:12Z</dcterms:created>
  <dcterms:modified xsi:type="dcterms:W3CDTF">2024-02-22T19:55:34Z</dcterms:modified>
</cp:coreProperties>
</file>